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capta\Dropbox\Kraken Offshore Master\"/>
    </mc:Choice>
  </mc:AlternateContent>
  <xr:revisionPtr revIDLastSave="0" documentId="13_ncr:1_{FE2C6E77-B992-4681-BFFF-994AFF40CE1A}" xr6:coauthVersionLast="47" xr6:coauthVersionMax="47" xr10:uidLastSave="{00000000-0000-0000-0000-000000000000}"/>
  <bookViews>
    <workbookView xWindow="28680" yWindow="-120" windowWidth="29040" windowHeight="16440" xr2:uid="{F413098B-74B6-482F-AFFA-55BEF9108C39}"/>
  </bookViews>
  <sheets>
    <sheet name="Schengen visa calc" sheetId="2" r:id="rId1"/>
    <sheet name="Instructions" sheetId="5" r:id="rId2"/>
    <sheet name="Schengen countries" sheetId="4" r:id="rId3"/>
    <sheet name="Do not alter" sheetId="3" r:id="rId4"/>
  </sheets>
  <definedNames>
    <definedName name="DaysAllowed">'Schengen visa calc'!$B$32</definedName>
    <definedName name="DaysTotal">'Schengen visa calc'!$B$33</definedName>
    <definedName name="DepartureDate">'Schengen visa calc'!$B$30</definedName>
    <definedName name="StartDate">'Schengen visa calc'!$B$29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8" i="2" l="1"/>
  <c r="C38" i="2"/>
  <c r="E20" i="2"/>
  <c r="F20" i="2"/>
  <c r="G20" i="2"/>
  <c r="E21" i="2"/>
  <c r="F21" i="2"/>
  <c r="G21" i="2"/>
  <c r="E22" i="2"/>
  <c r="F22" i="2"/>
  <c r="G22" i="2"/>
  <c r="E23" i="2"/>
  <c r="F23" i="2"/>
  <c r="G23" i="2"/>
  <c r="E38" i="2" l="1"/>
  <c r="B4" i="3" l="1"/>
  <c r="B3" i="3"/>
  <c r="B2" i="3"/>
  <c r="B5" i="3" l="1"/>
  <c r="G24" i="2"/>
  <c r="G25" i="2" s="1"/>
  <c r="G26" i="2" l="1"/>
</calcChain>
</file>

<file path=xl/sharedStrings.xml><?xml version="1.0" encoding="utf-8"?>
<sst xmlns="http://schemas.openxmlformats.org/spreadsheetml/2006/main" count="152" uniqueCount="111">
  <si>
    <t>Location/s</t>
  </si>
  <si>
    <t>Schengen or not</t>
  </si>
  <si>
    <t>Date In</t>
  </si>
  <si>
    <t>Date Out</t>
  </si>
  <si>
    <t>Schengen 
Days</t>
  </si>
  <si>
    <t>Non-Schengen
 Days</t>
  </si>
  <si>
    <t>Schengen days in current search range</t>
  </si>
  <si>
    <t>Ireland</t>
  </si>
  <si>
    <t>Yes</t>
  </si>
  <si>
    <t>UK</t>
  </si>
  <si>
    <t>No</t>
  </si>
  <si>
    <t>Germany</t>
  </si>
  <si>
    <t>Italy</t>
  </si>
  <si>
    <t>Out of the last</t>
  </si>
  <si>
    <t>https://en.wikipedia.org/wiki/Visa_policy_of_the_Schengen_Area</t>
  </si>
  <si>
    <t>Disclaimer</t>
  </si>
  <si>
    <t>Country</t>
  </si>
  <si>
    <t>Schengen</t>
  </si>
  <si>
    <t>Comments</t>
  </si>
  <si>
    <t>Austria</t>
  </si>
  <si>
    <t>Belgium</t>
  </si>
  <si>
    <t>Czech Republic</t>
  </si>
  <si>
    <t>Denmark</t>
  </si>
  <si>
    <t>Estonia</t>
  </si>
  <si>
    <t>Finland</t>
  </si>
  <si>
    <t>France</t>
  </si>
  <si>
    <t>Greece</t>
  </si>
  <si>
    <t>Hungary</t>
  </si>
  <si>
    <t>Iceland</t>
  </si>
  <si>
    <t>not part of EU but in Schengen zone</t>
  </si>
  <si>
    <t>Latvia</t>
  </si>
  <si>
    <t>Liechtenstein</t>
  </si>
  <si>
    <t>Lithuania</t>
  </si>
  <si>
    <t>Luxembourg</t>
  </si>
  <si>
    <t>Malta</t>
  </si>
  <si>
    <t>the Netherlands</t>
  </si>
  <si>
    <t>Norway</t>
  </si>
  <si>
    <t>Poland</t>
  </si>
  <si>
    <t>Portugal</t>
  </si>
  <si>
    <t>Slovakia</t>
  </si>
  <si>
    <t>Slovenia</t>
  </si>
  <si>
    <t>Spain</t>
  </si>
  <si>
    <t xml:space="preserve">Sweden </t>
  </si>
  <si>
    <t>Switzerland</t>
  </si>
  <si>
    <t>EU member but not in Schengen zone</t>
  </si>
  <si>
    <t>Romania</t>
  </si>
  <si>
    <t>Working towards joining Schengen zone</t>
  </si>
  <si>
    <t>Bulgaria</t>
  </si>
  <si>
    <t>Croatia</t>
  </si>
  <si>
    <t>Cyprus</t>
  </si>
  <si>
    <t>Azores</t>
  </si>
  <si>
    <t>Outside the European continent but still in Schengen zone</t>
  </si>
  <si>
    <t>Madiera</t>
  </si>
  <si>
    <t>Canary Islands</t>
  </si>
  <si>
    <t>DaysAllowed</t>
  </si>
  <si>
    <t>='Schengen calculation'!$B$10</t>
  </si>
  <si>
    <t>DaysTotal</t>
  </si>
  <si>
    <t>='Schengen calculation'!$B$11</t>
  </si>
  <si>
    <t>DepartureDate</t>
  </si>
  <si>
    <t>='Schengen calculation'!$B$14</t>
  </si>
  <si>
    <t>StartDate</t>
  </si>
  <si>
    <t>='Schengen calculation'!$B$13</t>
  </si>
  <si>
    <t>Named Cells reference</t>
  </si>
  <si>
    <t>now not in EU. Was never in the Schengen zone</t>
  </si>
  <si>
    <t>Weblinks for further reading</t>
  </si>
  <si>
    <t>Smart borders: European Union entry/exit system (europa.eu)</t>
  </si>
  <si>
    <t>Notes</t>
  </si>
  <si>
    <t>1. Small countries of Monaco, San Marino, and Vatican City are not in the Schengen zone but have open borders.</t>
  </si>
  <si>
    <t>2. This table is a reference only.  It's not linked to the calculation tab.</t>
  </si>
  <si>
    <t>3. Check details yourself, especially for the countries working towards Schengen membership.</t>
  </si>
  <si>
    <t>Schengen Calculator - Calculate Your Legal Short-Stay in Europe (schengenvisainfo.com)</t>
  </si>
  <si>
    <t>Representative Name:</t>
  </si>
  <si>
    <t>Passport Number:</t>
  </si>
  <si>
    <t>Notes:</t>
  </si>
  <si>
    <t>Onboard Vessel</t>
  </si>
  <si>
    <t>N/A</t>
  </si>
  <si>
    <t>Commencing:</t>
  </si>
  <si>
    <t xml:space="preserve">Kraken Offshore Ltd </t>
  </si>
  <si>
    <t>Schengen Area - Wikipedia</t>
  </si>
  <si>
    <t>You may reduce this figure to 88 or 89 for a bit of leeway in case of delayed flights etc.</t>
  </si>
  <si>
    <t xml:space="preserve">For planning purposes, change this to your date leaving Schengen area. </t>
  </si>
  <si>
    <t>Day Counter (calculator.net)</t>
  </si>
  <si>
    <t xml:space="preserve">Populate the days in and days out column with the stamps from your passport.  Remember the stamp in your passport is the critical date; once you land in the EU and receive an entry stamp by immigration,  time within EU accumulates from this date until you re-visit immigration to receive an exit stamp when leaving the EU. Ensure you visit immigration both before and after you join the vessel to obtain the relevant stamps.   </t>
  </si>
  <si>
    <t>Fill in the boxes in the table with the country you are visiting and use the Schengen country table to determine if the country you are visiting is within the Schengen area.  You can go back as far as 01/01/2021 but remember it is a rolling 180 days with no reset.</t>
  </si>
  <si>
    <t>NB: You will notice the Schengen days and non schengen days will automatically populate when you enter your dates.   Don’t wory about the "Schengen days in current search range" column yet, we will come onto this later.</t>
  </si>
  <si>
    <t>Having populated the table with days in and days out, now enter your start date in the purple column.  The 'Start Date' is the first day to start counting from, ie the day you entered the EU</t>
  </si>
  <si>
    <t>NB: You can also use this date to determine when you can re-enter the EU once you have used up all your days. Remember it is a rolling 180 days with no reset, so will need to be adjusted.</t>
  </si>
  <si>
    <t>Allowed day in EU</t>
  </si>
  <si>
    <t>Rolling day period</t>
  </si>
  <si>
    <t>Days remaining of allowance to remain within EU</t>
  </si>
  <si>
    <t>Status from entered start date</t>
  </si>
  <si>
    <t>Total</t>
  </si>
  <si>
    <t>Enter the days you are allowed withing the EU.  Normall 90 but you may reduce this figure to 88 or 89 for a bit of leeway in case of delayed flights etc.</t>
  </si>
  <si>
    <t>Enter 180 into the rolling day period.   This may be altered when planning from certain dates when your are near your limit.</t>
  </si>
  <si>
    <t>In the yellow box, insert the date you expect to leave the EU or 180 days from the above start date.  Now you will notice both the "Status from entered start date"box and the "Days remaining of allowance to remain within EU"  change.</t>
  </si>
  <si>
    <t>NB: If the Days Remaining is very high or way into negative numbers - check the itinerary dates and Departure Date.</t>
  </si>
  <si>
    <t>This worksheet is designed to aid you in collating your time within Schengen visa limits, it is NOT an official calculation.  You are responsible for the use of the worksheet and your decisions made based on it.</t>
  </si>
  <si>
    <t>Schengen Visa Calculator</t>
  </si>
  <si>
    <t>The 'Start Date' is the first day to start counting from, i.e. the day you entered EU.</t>
  </si>
  <si>
    <t>Instructions</t>
  </si>
  <si>
    <t>Schengen Countries</t>
  </si>
  <si>
    <t>Number of Schengen days</t>
  </si>
  <si>
    <t>180 Day counter</t>
  </si>
  <si>
    <t>Minus 180 days</t>
  </si>
  <si>
    <t>Plus 180 days</t>
  </si>
  <si>
    <t>Start date</t>
  </si>
  <si>
    <t xml:space="preserve">This excel Schengen Visa Calculator table will assist you in calculating your legal short stay within the EU.  Compilation of the table should help you plan and stay within the legal limits for ‘short stays’ whilst working and transiting the EU Schengen zone. UK citizens are allowed to stay in the Schengen group of countries for 90 days out of the previous 180 days i.e. the "90/180 day rule"  It’s a rolling calculation with no ‘reset’ . </t>
  </si>
  <si>
    <t>1. This table reflects the Kraken Offshore Ltd representative's time transiting through Schengen areas  for marine consultancy related work.</t>
  </si>
  <si>
    <t>Rolling start Date</t>
  </si>
  <si>
    <t>Date out of Schengen</t>
  </si>
  <si>
    <t xml:space="preserve">2. Compilation of the table should help you plan and stay within the legal limits for ‘short stays’ whilst working and transiting the EU Schengen zone. UK citizens are allowed to stay in the Schengen group of countries for 90 days out of the previous 180 days i.e. the "90/180 day rule"  which is a rolling calculation with no ‘reset’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</si>
</sst>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b/>
      <sz val="14"/>
      <color theme="1"/>
      <name val="Calibri"/>
      <family val="2"/>
      <scheme val="minor"/>
    </font>
    <font>
      <u/>
      <sz val="11"/>
      <color theme="10"/>
      <name val="Calibri"/>
      <family val="2"/>
      <scheme val="minor"/>
    </font>
    <font>
      <sz val="10"/>
      <color rgb="FF222222"/>
      <name val="Calibri"/>
      <family val="2"/>
      <scheme val="minor"/>
    </font>
    <font>
      <sz val="13"/>
      <color rgb="FF222222"/>
      <name val="Calibri"/>
      <family val="2"/>
      <scheme val="minor"/>
    </font>
    <font>
      <b/>
      <sz val="10"/>
      <color rgb="FF222222"/>
      <name val="Calibri"/>
      <family val="2"/>
      <scheme val="minor"/>
    </font>
    <font>
      <sz val="11"/>
      <name val="Calibri"/>
      <family val="2"/>
      <scheme val="minor"/>
    </font>
    <font>
      <b/>
      <sz val="20"/>
      <color theme="1"/>
      <name val="Footlight MT Light"/>
      <family val="1"/>
    </font>
    <font>
      <b/>
      <sz val="24"/>
      <color theme="1"/>
      <name val="Footlight MT Light"/>
      <family val="1"/>
    </font>
    <font>
      <b/>
      <sz val="10"/>
      <color theme="1"/>
      <name val="Calibri"/>
      <family val="2"/>
      <scheme val="minor"/>
    </font>
    <font>
      <sz val="10"/>
      <color theme="1"/>
      <name val="Calibri"/>
      <family val="2"/>
      <scheme val="minor"/>
    </font>
    <font>
      <sz val="10"/>
      <name val="Calibri"/>
      <family val="2"/>
      <scheme val="minor"/>
    </font>
    <font>
      <b/>
      <sz val="10"/>
      <name val="Calibri"/>
      <family val="2"/>
      <scheme val="minor"/>
    </font>
    <font>
      <b/>
      <sz val="18"/>
      <color theme="1"/>
      <name val="Calibri"/>
      <family val="2"/>
      <scheme val="minor"/>
    </font>
  </fonts>
  <fills count="10">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theme="0"/>
        <bgColor indexed="64"/>
      </patternFill>
    </fill>
    <fill>
      <patternFill patternType="solid">
        <fgColor theme="4" tint="0.39997558519241921"/>
        <bgColor indexed="64"/>
      </patternFill>
    </fill>
    <fill>
      <patternFill patternType="solid">
        <fgColor rgb="FFFFC000"/>
        <bgColor indexed="64"/>
      </patternFill>
    </fill>
    <fill>
      <patternFill patternType="solid">
        <fgColor rgb="FFD6BBEB"/>
        <bgColor indexed="64"/>
      </patternFill>
    </fill>
    <fill>
      <patternFill patternType="solid">
        <fgColor theme="7" tint="0.5999938962981048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04">
    <xf numFmtId="0" fontId="0" fillId="0" borderId="0" xfId="0"/>
    <xf numFmtId="0" fontId="0" fillId="0" borderId="0" xfId="0" applyAlignment="1">
      <alignment horizontal="center"/>
    </xf>
    <xf numFmtId="0" fontId="2" fillId="0" borderId="0" xfId="0" applyFont="1"/>
    <xf numFmtId="15" fontId="0" fillId="0" borderId="0" xfId="0" applyNumberFormat="1"/>
    <xf numFmtId="0" fontId="0" fillId="0" borderId="0" xfId="0" applyAlignment="1">
      <alignment wrapText="1"/>
    </xf>
    <xf numFmtId="0" fontId="0" fillId="4" borderId="0" xfId="0" applyFill="1"/>
    <xf numFmtId="0" fontId="0" fillId="0" borderId="0" xfId="0" applyFont="1"/>
    <xf numFmtId="0" fontId="4" fillId="3" borderId="5" xfId="0" applyFont="1" applyFill="1" applyBorder="1" applyAlignment="1">
      <alignment vertical="center"/>
    </xf>
    <xf numFmtId="0" fontId="0" fillId="3" borderId="0" xfId="0" applyFont="1" applyFill="1" applyBorder="1" applyAlignment="1">
      <alignment horizontal="center"/>
    </xf>
    <xf numFmtId="0" fontId="0" fillId="3" borderId="6" xfId="0" applyFont="1" applyFill="1" applyBorder="1"/>
    <xf numFmtId="0" fontId="4" fillId="2" borderId="5" xfId="0" applyFont="1" applyFill="1" applyBorder="1" applyAlignment="1">
      <alignment vertical="center"/>
    </xf>
    <xf numFmtId="0" fontId="0" fillId="2" borderId="0" xfId="0" applyFont="1" applyFill="1" applyBorder="1" applyAlignment="1">
      <alignment horizontal="center"/>
    </xf>
    <xf numFmtId="0" fontId="0" fillId="2" borderId="6" xfId="0" applyFont="1" applyFill="1" applyBorder="1"/>
    <xf numFmtId="0" fontId="5" fillId="2" borderId="6" xfId="0" applyFont="1" applyFill="1" applyBorder="1"/>
    <xf numFmtId="0" fontId="4" fillId="5" borderId="5" xfId="0" applyFont="1" applyFill="1" applyBorder="1" applyAlignment="1">
      <alignment vertical="center"/>
    </xf>
    <xf numFmtId="0" fontId="6" fillId="5" borderId="2" xfId="0" applyFont="1" applyFill="1" applyBorder="1" applyAlignment="1">
      <alignment vertical="center"/>
    </xf>
    <xf numFmtId="0" fontId="7" fillId="3" borderId="1" xfId="0" applyFont="1" applyFill="1" applyBorder="1" applyAlignment="1">
      <alignment horizontal="center" vertical="center" wrapText="1"/>
    </xf>
    <xf numFmtId="0" fontId="1" fillId="0" borderId="10" xfId="0" applyFont="1" applyBorder="1" applyAlignment="1">
      <alignment horizontal="center"/>
    </xf>
    <xf numFmtId="0" fontId="1" fillId="0" borderId="10" xfId="0" applyFont="1" applyBorder="1"/>
    <xf numFmtId="0" fontId="1" fillId="0" borderId="10" xfId="0" applyFont="1" applyBorder="1" applyAlignment="1">
      <alignment horizontal="right"/>
    </xf>
    <xf numFmtId="0" fontId="0" fillId="0" borderId="3" xfId="0" applyBorder="1" applyAlignment="1">
      <alignment horizontal="center"/>
    </xf>
    <xf numFmtId="0" fontId="0" fillId="0" borderId="3" xfId="0" applyBorder="1"/>
    <xf numFmtId="0" fontId="9" fillId="0" borderId="3" xfId="0" applyFont="1" applyBorder="1" applyAlignment="1">
      <alignment horizontal="right"/>
    </xf>
    <xf numFmtId="0" fontId="0" fillId="0" borderId="4" xfId="0" applyBorder="1"/>
    <xf numFmtId="0" fontId="0" fillId="0" borderId="8" xfId="0" applyBorder="1" applyAlignment="1">
      <alignment horizontal="center"/>
    </xf>
    <xf numFmtId="0" fontId="0" fillId="0" borderId="8" xfId="0" applyBorder="1"/>
    <xf numFmtId="0" fontId="0" fillId="0" borderId="9" xfId="0" applyBorder="1"/>
    <xf numFmtId="0" fontId="8" fillId="0" borderId="2" xfId="0" applyFont="1" applyBorder="1"/>
    <xf numFmtId="0" fontId="0" fillId="0" borderId="10" xfId="0" applyFont="1" applyBorder="1" applyAlignment="1">
      <alignment horizontal="center"/>
    </xf>
    <xf numFmtId="14" fontId="0" fillId="0" borderId="10" xfId="0" applyNumberFormat="1" applyFont="1" applyBorder="1" applyAlignment="1">
      <alignment horizontal="center"/>
    </xf>
    <xf numFmtId="0" fontId="8" fillId="0" borderId="7" xfId="0" applyFont="1" applyBorder="1" applyAlignment="1">
      <alignment vertical="top"/>
    </xf>
    <xf numFmtId="0" fontId="12" fillId="5" borderId="1" xfId="0" applyNumberFormat="1" applyFont="1" applyFill="1" applyBorder="1" applyAlignment="1">
      <alignment horizontal="center"/>
    </xf>
    <xf numFmtId="0" fontId="11" fillId="3" borderId="1" xfId="0" applyFont="1" applyFill="1" applyBorder="1"/>
    <xf numFmtId="0" fontId="11" fillId="3" borderId="1" xfId="0" applyFont="1" applyFill="1" applyBorder="1" applyAlignment="1">
      <alignment horizontal="center"/>
    </xf>
    <xf numFmtId="14" fontId="11" fillId="3" borderId="1" xfId="0" applyNumberFormat="1" applyFont="1" applyFill="1" applyBorder="1" applyAlignment="1">
      <alignment horizontal="center"/>
    </xf>
    <xf numFmtId="0" fontId="12" fillId="3" borderId="1" xfId="0" applyNumberFormat="1" applyFont="1" applyFill="1" applyBorder="1" applyAlignment="1">
      <alignment horizontal="center"/>
    </xf>
    <xf numFmtId="0" fontId="11" fillId="5" borderId="1" xfId="0" applyFont="1" applyFill="1" applyBorder="1"/>
    <xf numFmtId="0" fontId="11" fillId="5" borderId="1" xfId="0" applyFont="1" applyFill="1" applyBorder="1" applyAlignment="1">
      <alignment horizontal="center"/>
    </xf>
    <xf numFmtId="14" fontId="11" fillId="5" borderId="1" xfId="0" applyNumberFormat="1" applyFont="1" applyFill="1" applyBorder="1" applyAlignment="1">
      <alignment horizontal="center"/>
    </xf>
    <xf numFmtId="0" fontId="11" fillId="0" borderId="0" xfId="0" applyFont="1"/>
    <xf numFmtId="0" fontId="11" fillId="5" borderId="3" xfId="0" applyFont="1" applyFill="1" applyBorder="1" applyAlignment="1">
      <alignment horizontal="center"/>
    </xf>
    <xf numFmtId="0" fontId="11" fillId="5" borderId="4" xfId="0" applyFont="1" applyFill="1" applyBorder="1"/>
    <xf numFmtId="0" fontId="11" fillId="5" borderId="0" xfId="0" applyFont="1" applyFill="1" applyBorder="1" applyAlignment="1">
      <alignment horizontal="center"/>
    </xf>
    <xf numFmtId="0" fontId="11" fillId="5" borderId="6" xfId="0" applyFont="1" applyFill="1" applyBorder="1"/>
    <xf numFmtId="0" fontId="11" fillId="5" borderId="5" xfId="0" applyFont="1" applyFill="1" applyBorder="1"/>
    <xf numFmtId="0" fontId="11" fillId="5" borderId="0" xfId="0" applyFont="1" applyFill="1" applyBorder="1"/>
    <xf numFmtId="0" fontId="11" fillId="5" borderId="7" xfId="0" applyFont="1" applyFill="1" applyBorder="1"/>
    <xf numFmtId="0" fontId="11" fillId="5" borderId="8" xfId="0" applyFont="1" applyFill="1" applyBorder="1"/>
    <xf numFmtId="0" fontId="11" fillId="5" borderId="9" xfId="0" applyFont="1" applyFill="1" applyBorder="1"/>
    <xf numFmtId="0" fontId="11" fillId="0" borderId="1" xfId="0" applyFont="1" applyBorder="1" applyAlignment="1">
      <alignment horizontal="right"/>
    </xf>
    <xf numFmtId="0" fontId="11" fillId="0" borderId="1" xfId="0" applyFont="1" applyBorder="1" applyAlignment="1">
      <alignment horizontal="center" vertical="center"/>
    </xf>
    <xf numFmtId="0" fontId="11" fillId="0" borderId="5" xfId="0" applyFont="1" applyBorder="1"/>
    <xf numFmtId="0" fontId="11" fillId="0" borderId="0" xfId="0" applyFont="1" applyBorder="1" applyAlignment="1">
      <alignment horizontal="center"/>
    </xf>
    <xf numFmtId="0" fontId="11" fillId="0" borderId="0" xfId="0" applyFont="1" applyBorder="1"/>
    <xf numFmtId="0" fontId="13" fillId="0" borderId="0" xfId="0" applyFont="1" applyBorder="1" applyAlignment="1">
      <alignment horizontal="right"/>
    </xf>
    <xf numFmtId="0" fontId="11" fillId="0" borderId="6" xfId="0" applyFont="1" applyBorder="1" applyAlignment="1">
      <alignment horizontal="center" vertical="center"/>
    </xf>
    <xf numFmtId="0" fontId="10" fillId="0" borderId="5" xfId="0" applyFont="1" applyBorder="1"/>
    <xf numFmtId="0" fontId="10" fillId="0" borderId="0" xfId="0" applyFont="1" applyBorder="1" applyAlignment="1">
      <alignment horizontal="center"/>
    </xf>
    <xf numFmtId="0" fontId="1" fillId="0" borderId="0" xfId="0" applyFont="1" applyBorder="1" applyAlignment="1"/>
    <xf numFmtId="0" fontId="12" fillId="0" borderId="6" xfId="0" applyFont="1" applyBorder="1" applyAlignment="1">
      <alignment horizontal="center" vertical="center"/>
    </xf>
    <xf numFmtId="0" fontId="11" fillId="0" borderId="5" xfId="0" applyFont="1" applyBorder="1" applyAlignment="1">
      <alignment vertical="center"/>
    </xf>
    <xf numFmtId="14" fontId="11" fillId="8" borderId="0" xfId="0" applyNumberFormat="1" applyFont="1" applyFill="1" applyBorder="1" applyAlignment="1">
      <alignment horizontal="center" vertical="center"/>
    </xf>
    <xf numFmtId="0" fontId="11" fillId="0" borderId="0" xfId="0" applyFont="1" applyBorder="1" applyAlignment="1">
      <alignment horizontal="left"/>
    </xf>
    <xf numFmtId="0" fontId="11" fillId="0" borderId="0" xfId="0" applyFont="1" applyBorder="1" applyAlignment="1"/>
    <xf numFmtId="0" fontId="11" fillId="0" borderId="6" xfId="0" applyFont="1" applyBorder="1"/>
    <xf numFmtId="14" fontId="11" fillId="9" borderId="0" xfId="0" applyNumberFormat="1" applyFont="1" applyFill="1" applyBorder="1" applyAlignment="1">
      <alignment horizontal="center" vertical="center"/>
    </xf>
    <xf numFmtId="0" fontId="11" fillId="0" borderId="0" xfId="0" applyFont="1" applyBorder="1" applyAlignment="1">
      <alignment horizontal="left" vertical="center"/>
    </xf>
    <xf numFmtId="0" fontId="12" fillId="6" borderId="0" xfId="0" applyFont="1" applyFill="1" applyBorder="1" applyAlignment="1">
      <alignment horizontal="center"/>
    </xf>
    <xf numFmtId="0" fontId="11" fillId="7" borderId="0" xfId="0" applyFont="1" applyFill="1" applyBorder="1" applyAlignment="1">
      <alignment horizontal="center"/>
    </xf>
    <xf numFmtId="0" fontId="11" fillId="0" borderId="7" xfId="0" applyFont="1" applyBorder="1" applyAlignment="1">
      <alignment wrapText="1"/>
    </xf>
    <xf numFmtId="14" fontId="11" fillId="0" borderId="0" xfId="0" applyNumberFormat="1" applyFont="1" applyBorder="1"/>
    <xf numFmtId="0" fontId="14"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7" fillId="4" borderId="2" xfId="0" applyFont="1" applyFill="1" applyBorder="1" applyAlignment="1">
      <alignment horizontal="left"/>
    </xf>
    <xf numFmtId="0" fontId="7" fillId="4" borderId="3" xfId="0" applyFont="1" applyFill="1" applyBorder="1" applyAlignment="1">
      <alignment horizontal="center"/>
    </xf>
    <xf numFmtId="0" fontId="7" fillId="4" borderId="4" xfId="0" applyFont="1" applyFill="1" applyBorder="1" applyAlignment="1">
      <alignment horizontal="center"/>
    </xf>
    <xf numFmtId="0" fontId="0" fillId="0" borderId="5" xfId="0" applyFont="1" applyBorder="1" applyAlignment="1">
      <alignment vertical="center"/>
    </xf>
    <xf numFmtId="0" fontId="0" fillId="0" borderId="6" xfId="0" applyFont="1" applyBorder="1" applyAlignment="1">
      <alignment vertical="top" wrapText="1"/>
    </xf>
    <xf numFmtId="0" fontId="0" fillId="0" borderId="6" xfId="0" applyFont="1" applyBorder="1" applyAlignment="1">
      <alignment wrapText="1"/>
    </xf>
    <xf numFmtId="0" fontId="0" fillId="0" borderId="5" xfId="0" applyFont="1" applyBorder="1"/>
    <xf numFmtId="0" fontId="0" fillId="0" borderId="6" xfId="0" applyFont="1" applyBorder="1"/>
    <xf numFmtId="0" fontId="2" fillId="0" borderId="6" xfId="0" applyFont="1" applyBorder="1"/>
    <xf numFmtId="0" fontId="3" fillId="0" borderId="6" xfId="1" applyFont="1" applyBorder="1"/>
    <xf numFmtId="0" fontId="0" fillId="0" borderId="5" xfId="0" applyBorder="1"/>
    <xf numFmtId="0" fontId="0" fillId="0" borderId="6" xfId="0" applyBorder="1"/>
    <xf numFmtId="0" fontId="0" fillId="0" borderId="7" xfId="0" applyBorder="1"/>
    <xf numFmtId="0" fontId="0" fillId="0" borderId="11" xfId="0" applyBorder="1"/>
    <xf numFmtId="0" fontId="14" fillId="0" borderId="13" xfId="0" applyFont="1" applyBorder="1" applyAlignment="1">
      <alignment horizontal="center" vertical="center"/>
    </xf>
    <xf numFmtId="0" fontId="11" fillId="3" borderId="1" xfId="0" applyNumberFormat="1" applyFont="1" applyFill="1" applyBorder="1" applyAlignment="1">
      <alignment horizontal="center"/>
    </xf>
    <xf numFmtId="0" fontId="11" fillId="5" borderId="1" xfId="0" applyNumberFormat="1" applyFont="1" applyFill="1" applyBorder="1" applyAlignment="1">
      <alignment horizontal="center"/>
    </xf>
    <xf numFmtId="0" fontId="10" fillId="0" borderId="0" xfId="0" applyFont="1" applyBorder="1" applyAlignment="1">
      <alignment horizontal="center"/>
    </xf>
    <xf numFmtId="0" fontId="1" fillId="0" borderId="0" xfId="0" applyFont="1" applyBorder="1" applyAlignment="1"/>
    <xf numFmtId="0" fontId="11" fillId="0" borderId="0" xfId="0" applyFont="1" applyBorder="1" applyAlignment="1">
      <alignment wrapText="1"/>
    </xf>
    <xf numFmtId="0" fontId="11" fillId="0" borderId="5" xfId="0" applyFont="1" applyBorder="1" applyAlignment="1">
      <alignment wrapText="1"/>
    </xf>
    <xf numFmtId="0" fontId="10" fillId="3" borderId="10" xfId="0" applyFont="1" applyFill="1" applyBorder="1" applyAlignment="1">
      <alignment horizontal="center"/>
    </xf>
    <xf numFmtId="0" fontId="11" fillId="3" borderId="10" xfId="0" applyFont="1" applyFill="1" applyBorder="1" applyAlignment="1">
      <alignment horizontal="center"/>
    </xf>
    <xf numFmtId="14" fontId="11" fillId="0" borderId="10" xfId="0" applyNumberFormat="1" applyFont="1" applyBorder="1" applyAlignment="1">
      <alignment horizontal="center"/>
    </xf>
    <xf numFmtId="0" fontId="10" fillId="0" borderId="2" xfId="0" applyFont="1" applyBorder="1" applyAlignment="1">
      <alignment vertical="top"/>
    </xf>
    <xf numFmtId="0" fontId="11" fillId="0" borderId="3" xfId="0" applyFont="1" applyBorder="1" applyAlignment="1">
      <alignment vertical="top"/>
    </xf>
    <xf numFmtId="0" fontId="11" fillId="0" borderId="4" xfId="0" applyFont="1" applyBorder="1" applyAlignment="1">
      <alignment vertical="top"/>
    </xf>
    <xf numFmtId="0" fontId="11" fillId="0" borderId="6" xfId="0" applyFont="1" applyBorder="1" applyAlignment="1">
      <alignment wrapText="1"/>
    </xf>
    <xf numFmtId="0" fontId="0" fillId="0" borderId="8" xfId="0" applyBorder="1" applyAlignment="1">
      <alignment wrapText="1"/>
    </xf>
    <xf numFmtId="0" fontId="0" fillId="0" borderId="9" xfId="0" applyBorder="1" applyAlignment="1">
      <alignment wrapText="1"/>
    </xf>
  </cellXfs>
  <cellStyles count="2">
    <cellStyle name="Hyperlink" xfId="1" builtinId="8"/>
    <cellStyle name="Normal" xfId="0" builtinId="0"/>
  </cellStyles>
  <dxfs count="23">
    <dxf>
      <font>
        <b val="0"/>
        <i val="0"/>
        <strike val="0"/>
        <condense val="0"/>
        <extend val="0"/>
        <outline val="0"/>
        <shadow val="0"/>
        <u val="none"/>
        <vertAlign val="baseline"/>
        <sz val="10"/>
        <color theme="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family val="2"/>
        <scheme val="minor"/>
      </font>
      <alignment horizontal="righ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family val="2"/>
        <scheme val="minor"/>
      </font>
      <border diagonalUp="0" diagonalDown="0" outline="0">
        <left/>
        <right/>
        <top/>
        <bottom/>
      </border>
    </dxf>
    <dxf>
      <font>
        <b val="0"/>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name val="Calibri"/>
        <family val="2"/>
        <scheme val="minor"/>
      </font>
      <alignment horizontal="center"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theme="1"/>
        <name val="Calibri"/>
        <family val="2"/>
        <scheme val="minor"/>
      </font>
      <border diagonalUp="0" diagonalDown="0" outline="0">
        <left style="thin">
          <color indexed="64"/>
        </left>
        <right/>
        <top/>
        <bottom/>
      </border>
    </dxf>
    <dxf>
      <font>
        <color rgb="FF006100"/>
      </font>
      <fill>
        <patternFill>
          <bgColor rgb="FFC6EFCE"/>
        </patternFill>
      </fill>
    </dxf>
    <dxf>
      <font>
        <color rgb="FF9C0006"/>
      </font>
      <fill>
        <patternFill>
          <bgColor rgb="FFFFC7CE"/>
        </patternFill>
      </fill>
    </dxf>
    <dxf>
      <font>
        <strike val="0"/>
        <outline val="0"/>
        <shadow val="0"/>
        <u val="none"/>
        <vertAlign val="baseline"/>
        <sz val="11"/>
        <color auto="1"/>
        <name val="Calibri"/>
        <family val="2"/>
        <scheme val="minor"/>
      </font>
      <fill>
        <patternFill patternType="solid">
          <fgColor indexed="64"/>
          <bgColor theme="0" tint="-0.499984740745262"/>
        </patternFill>
      </fill>
      <alignment horizontal="center" vertical="bottom" textRotation="0" wrapText="0" indent="0" justifyLastLine="0" shrinkToFit="0" readingOrder="0"/>
    </dxf>
    <dxf>
      <font>
        <strike val="0"/>
        <outline val="0"/>
        <shadow val="0"/>
        <u val="none"/>
        <vertAlign val="baseline"/>
        <name val="Calibri"/>
        <family val="2"/>
        <scheme val="minor"/>
      </font>
    </dxf>
    <dxf>
      <font>
        <strike val="0"/>
        <outline val="0"/>
        <shadow val="0"/>
        <u val="none"/>
        <vertAlign val="baseline"/>
        <sz val="10"/>
        <name val="Calibri"/>
        <family val="2"/>
        <scheme val="minor"/>
      </font>
      <numFmt numFmtId="0" formatCode="Genera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minor"/>
      </font>
      <numFmt numFmtId="0" formatCode="Genera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minor"/>
      </font>
      <numFmt numFmtId="0" formatCode="Genera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minor"/>
      </font>
      <numFmt numFmtId="19" formatCode="dd/mm/yyyy"/>
      <fill>
        <patternFill patternType="solid">
          <fgColor indexed="64"/>
          <bgColor theme="0" tint="-4.9989318521683403E-2"/>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minor"/>
      </font>
      <numFmt numFmtId="19" formatCode="dd/mm/yyyy"/>
      <fill>
        <patternFill patternType="solid">
          <fgColor indexed="64"/>
          <bgColor theme="0" tint="-4.9989318521683403E-2"/>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minor"/>
      </font>
      <fill>
        <patternFill patternType="solid">
          <fgColor indexed="64"/>
          <bgColor theme="0" tint="-4.9989318521683403E-2"/>
        </patternFill>
      </fill>
      <alignment horizontal="center"/>
      <border diagonalUp="0" diagonalDown="0">
        <left style="thin">
          <color indexed="64"/>
        </left>
        <right style="thin">
          <color indexed="64"/>
        </right>
        <top style="thin">
          <color indexed="64"/>
        </top>
        <bottom style="thin">
          <color indexed="64"/>
        </bottom>
      </border>
    </dxf>
    <dxf>
      <font>
        <strike val="0"/>
        <outline val="0"/>
        <shadow val="0"/>
        <u val="none"/>
        <vertAlign val="baseline"/>
        <sz val="10"/>
        <name val="Calibri"/>
        <family val="2"/>
        <scheme val="minor"/>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border>
    </dxf>
    <dxf>
      <font>
        <strike val="0"/>
        <outline val="0"/>
        <shadow val="0"/>
        <u val="none"/>
        <vertAlign val="baseline"/>
        <name val="Calibri"/>
        <family val="2"/>
        <scheme val="minor"/>
      </font>
    </dxf>
    <dxf>
      <font>
        <strike val="0"/>
        <outline val="0"/>
        <shadow val="0"/>
        <u val="none"/>
        <vertAlign val="baseline"/>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0"/>
        <color rgb="FF222222"/>
        <name val="Calibri"/>
        <family val="2"/>
        <scheme val="minor"/>
      </font>
      <alignment horizontal="general" vertical="center" textRotation="0" wrapText="0" indent="0" justifyLastLine="0" shrinkToFit="0" readingOrder="0"/>
    </dxf>
    <dxf>
      <font>
        <strike val="0"/>
        <outline val="0"/>
        <shadow val="0"/>
        <u val="none"/>
        <vertAlign val="baseline"/>
        <sz val="11"/>
        <name val="Calibri"/>
        <family val="2"/>
        <scheme val="minor"/>
      </font>
    </dxf>
    <dxf>
      <font>
        <strike val="0"/>
        <outline val="0"/>
        <shadow val="0"/>
        <u val="none"/>
        <vertAlign val="baseline"/>
        <sz val="11"/>
        <color auto="1"/>
        <name val="Calibri"/>
        <family val="2"/>
        <scheme val="minor"/>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D6BBEB"/>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178747</xdr:colOff>
      <xdr:row>0</xdr:row>
      <xdr:rowOff>28575</xdr:rowOff>
    </xdr:from>
    <xdr:to>
      <xdr:col>6</xdr:col>
      <xdr:colOff>973454</xdr:colOff>
      <xdr:row>1</xdr:row>
      <xdr:rowOff>306705</xdr:rowOff>
    </xdr:to>
    <xdr:pic>
      <xdr:nvPicPr>
        <xdr:cNvPr id="3" name="x__x0000_i1033">
          <a:extLst>
            <a:ext uri="{FF2B5EF4-FFF2-40B4-BE49-F238E27FC236}">
              <a16:creationId xmlns:a16="http://schemas.microsoft.com/office/drawing/2014/main" id="{B5877F93-D956-3ABA-FE79-23DA3EE0FE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150922" y="28575"/>
          <a:ext cx="794707" cy="7734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96A13E5-9953-4AAB-9D2F-65E5E9A6CB0F}" name="CountriesVisited" displayName="CountriesVisited" ref="A4:G24" totalsRowCount="1" headerRowDxfId="22" dataDxfId="21">
  <autoFilter ref="A4:G23" xr:uid="{6CDAB8E3-D4A5-4F31-B74B-F0BE1E8FA78F}"/>
  <tableColumns count="7">
    <tableColumn id="1" xr3:uid="{3A06C0DC-4D14-4F8A-8E46-7597151F4B88}" name="Location/s" dataDxfId="17" totalsRowDxfId="6"/>
    <tableColumn id="2" xr3:uid="{7CB6F546-C737-4DCB-B612-7CAA346E4A5C}" name="Schengen or not" dataDxfId="16" totalsRowDxfId="5"/>
    <tableColumn id="3" xr3:uid="{B91DAE39-261E-4962-9CA5-78624FC277CC}" name="Date In" dataDxfId="15" totalsRowDxfId="4"/>
    <tableColumn id="4" xr3:uid="{1BDA333A-4B0D-4CBC-9E5E-98EE8D2C4F47}" name="Date Out" dataDxfId="14" totalsRowDxfId="3"/>
    <tableColumn id="6" xr3:uid="{778C25A0-5A8A-43D8-86CA-65D8624E9B72}" name="Schengen _x000a_Days" dataDxfId="13" totalsRowDxfId="2">
      <calculatedColumnFormula>IF(CountriesVisited[[#This Row],[Schengen or not]]="Yes",CountriesVisited[[#This Row],[Date Out]]-CountriesVisited[[#This Row],[Date In]]+1,"")</calculatedColumnFormula>
    </tableColumn>
    <tableColumn id="7" xr3:uid="{B41FCA24-2B70-4383-8277-148C772C60D8}" name="Non-Schengen_x000a_ Days" totalsRowLabel="Total" dataDxfId="12" totalsRowDxfId="1">
      <calculatedColumnFormula>IF(CountriesVisited[[#This Row],[Schengen or not]]="No",CountriesVisited[[#This Row],[Date Out]]-CountriesVisited[[#This Row],[Date In]]+1,"")</calculatedColumnFormula>
    </tableColumn>
    <tableColumn id="5" xr3:uid="{3686AF8E-3D89-4B5B-8558-CE2CFC91AEB6}" name="Schengen days in current search range" totalsRowFunction="sum" dataDxfId="11" totalsRowDxfId="0">
      <calculatedColumnFormula>IF(CountriesVisited[[#This Row],[Date In]]&lt;DepartureDate,IF(CountriesVisited[[#This Row],[Date Out]]&gt;StartDate,IF(AND(CountriesVisited[[#This Row],[Schengen or not]]="Yes",( CountriesVisited[[#This Row],[Date Out]] &lt; DepartureDate)&gt;0, (CountriesVisited[[#This Row],[Date In]] &gt; StartDate)&gt;0), MIN( CountriesVisited[[#This Row],[Date Out]],DepartureDate) - MAX(CountriesVisited[[#This Row],[Date In]],StartDate)+1, ""),""),"")</calculatedColumnFormula>
    </tableColumn>
  </tableColumns>
  <tableStyleInfo name="TableStyleMedium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B72455F-15E2-2443-80FF-7A154F531F40}" name="Table1" displayName="Table1" ref="A2:C44" totalsRowShown="0" headerRowDxfId="9" dataDxfId="10">
  <autoFilter ref="A2:C44" xr:uid="{50C672BA-0174-374A-85D1-959F86AD8E24}"/>
  <tableColumns count="3">
    <tableColumn id="1" xr3:uid="{6AAA5600-C407-6942-A455-9F34EFBA89BA}" name="Country" dataDxfId="20"/>
    <tableColumn id="2" xr3:uid="{972C5633-3E4B-C64B-B8EA-7C5B65F59D6B}" name="Schengen" dataDxfId="19"/>
    <tableColumn id="3" xr3:uid="{2759B0C1-D6AC-6947-A9D7-C3D2FEDC7ADB}" name="Comments" dataDxfId="18"/>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en.wikipedia.org/wiki/Schengen_Area" TargetMode="External"/><Relationship Id="rId2" Type="http://schemas.openxmlformats.org/officeDocument/2006/relationships/hyperlink" Target="https://www.schengenvisainfo.com/visa-calculator/" TargetMode="External"/><Relationship Id="rId1" Type="http://schemas.openxmlformats.org/officeDocument/2006/relationships/hyperlink" Target="https://eur-lex.europa.eu/legal-content/EN/TXT/HTML/?uri=LEGISSUM:4326388" TargetMode="External"/><Relationship Id="rId6" Type="http://schemas.openxmlformats.org/officeDocument/2006/relationships/printerSettings" Target="../printerSettings/printerSettings2.bin"/><Relationship Id="rId5" Type="http://schemas.openxmlformats.org/officeDocument/2006/relationships/hyperlink" Target="https://www.calculator.net/day-counter.html" TargetMode="External"/><Relationship Id="rId4" Type="http://schemas.openxmlformats.org/officeDocument/2006/relationships/hyperlink" Target="https://en.wikipedia.org/wiki/Visa_policy_of_the_Schengen_Area" TargetMode="Externa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76E88-AD85-4C57-BBD9-F27D63F521AD}">
  <dimension ref="A1:G52"/>
  <sheetViews>
    <sheetView tabSelected="1" view="pageLayout" zoomScaleNormal="100" workbookViewId="0">
      <selection activeCell="B33" sqref="B33"/>
    </sheetView>
  </sheetViews>
  <sheetFormatPr defaultColWidth="8.88671875" defaultRowHeight="14.4" x14ac:dyDescent="0.3"/>
  <cols>
    <col min="1" max="1" width="18.6640625" customWidth="1"/>
    <col min="2" max="2" width="14.33203125" style="1" customWidth="1"/>
    <col min="3" max="3" width="12.109375" style="1" customWidth="1"/>
    <col min="4" max="4" width="13.33203125" style="1" customWidth="1"/>
    <col min="5" max="5" width="13" customWidth="1"/>
    <col min="6" max="6" width="11.88671875" customWidth="1"/>
    <col min="7" max="7" width="15.5546875" customWidth="1"/>
  </cols>
  <sheetData>
    <row r="1" spans="1:7" ht="39" customHeight="1" x14ac:dyDescent="0.5">
      <c r="A1" s="27"/>
      <c r="B1" s="20"/>
      <c r="C1" s="20"/>
      <c r="D1" s="20"/>
      <c r="E1" s="21"/>
      <c r="F1" s="22" t="s">
        <v>77</v>
      </c>
      <c r="G1" s="23"/>
    </row>
    <row r="2" spans="1:7" ht="25.2" customHeight="1" x14ac:dyDescent="0.3">
      <c r="A2" s="30" t="s">
        <v>97</v>
      </c>
      <c r="B2" s="24"/>
      <c r="C2" s="24"/>
      <c r="D2" s="24"/>
      <c r="E2" s="25"/>
      <c r="F2" s="25"/>
      <c r="G2" s="26"/>
    </row>
    <row r="3" spans="1:7" ht="15.6" customHeight="1" x14ac:dyDescent="0.3">
      <c r="A3" s="18" t="s">
        <v>71</v>
      </c>
      <c r="B3" s="28"/>
      <c r="C3" s="17" t="s">
        <v>76</v>
      </c>
      <c r="D3" s="29"/>
      <c r="E3" s="18"/>
      <c r="F3" s="19" t="s">
        <v>72</v>
      </c>
      <c r="G3" s="28"/>
    </row>
    <row r="4" spans="1:7" ht="43.2" x14ac:dyDescent="0.3">
      <c r="A4" s="16" t="s">
        <v>0</v>
      </c>
      <c r="B4" s="16" t="s">
        <v>1</v>
      </c>
      <c r="C4" s="16" t="s">
        <v>2</v>
      </c>
      <c r="D4" s="16" t="s">
        <v>3</v>
      </c>
      <c r="E4" s="16" t="s">
        <v>4</v>
      </c>
      <c r="F4" s="16" t="s">
        <v>5</v>
      </c>
      <c r="G4" s="16" t="s">
        <v>6</v>
      </c>
    </row>
    <row r="5" spans="1:7" x14ac:dyDescent="0.3">
      <c r="A5" s="32"/>
      <c r="B5" s="33"/>
      <c r="C5" s="34"/>
      <c r="D5" s="34"/>
      <c r="E5" s="33"/>
      <c r="F5" s="33"/>
      <c r="G5" s="35"/>
    </row>
    <row r="6" spans="1:7" x14ac:dyDescent="0.3">
      <c r="A6" s="36"/>
      <c r="B6" s="37"/>
      <c r="C6" s="38"/>
      <c r="D6" s="38"/>
      <c r="E6" s="37"/>
      <c r="F6" s="37"/>
      <c r="G6" s="31"/>
    </row>
    <row r="7" spans="1:7" x14ac:dyDescent="0.3">
      <c r="A7" s="32"/>
      <c r="B7" s="33"/>
      <c r="C7" s="34"/>
      <c r="D7" s="34"/>
      <c r="E7" s="33"/>
      <c r="F7" s="33"/>
      <c r="G7" s="35"/>
    </row>
    <row r="8" spans="1:7" x14ac:dyDescent="0.3">
      <c r="A8" s="36"/>
      <c r="B8" s="37"/>
      <c r="C8" s="38"/>
      <c r="D8" s="38"/>
      <c r="E8" s="37"/>
      <c r="F8" s="37"/>
      <c r="G8" s="31"/>
    </row>
    <row r="9" spans="1:7" x14ac:dyDescent="0.3">
      <c r="A9" s="32"/>
      <c r="B9" s="33"/>
      <c r="C9" s="34"/>
      <c r="D9" s="34"/>
      <c r="E9" s="33"/>
      <c r="F9" s="33"/>
      <c r="G9" s="35"/>
    </row>
    <row r="10" spans="1:7" x14ac:dyDescent="0.3">
      <c r="A10" s="36"/>
      <c r="B10" s="37"/>
      <c r="C10" s="38"/>
      <c r="D10" s="38"/>
      <c r="E10" s="37"/>
      <c r="F10" s="37"/>
      <c r="G10" s="31"/>
    </row>
    <row r="11" spans="1:7" x14ac:dyDescent="0.3">
      <c r="A11" s="32"/>
      <c r="B11" s="33"/>
      <c r="C11" s="34"/>
      <c r="D11" s="34"/>
      <c r="E11" s="33"/>
      <c r="F11" s="33"/>
      <c r="G11" s="35"/>
    </row>
    <row r="12" spans="1:7" x14ac:dyDescent="0.3">
      <c r="A12" s="36"/>
      <c r="B12" s="37"/>
      <c r="C12" s="38"/>
      <c r="D12" s="38"/>
      <c r="E12" s="37"/>
      <c r="F12" s="37"/>
      <c r="G12" s="31"/>
    </row>
    <row r="13" spans="1:7" x14ac:dyDescent="0.3">
      <c r="A13" s="32"/>
      <c r="B13" s="33"/>
      <c r="C13" s="34"/>
      <c r="D13" s="34"/>
      <c r="E13" s="33"/>
      <c r="F13" s="33"/>
      <c r="G13" s="35"/>
    </row>
    <row r="14" spans="1:7" x14ac:dyDescent="0.3">
      <c r="A14" s="36"/>
      <c r="B14" s="37"/>
      <c r="C14" s="38"/>
      <c r="D14" s="38"/>
      <c r="E14" s="37"/>
      <c r="F14" s="37"/>
      <c r="G14" s="31"/>
    </row>
    <row r="15" spans="1:7" x14ac:dyDescent="0.3">
      <c r="A15" s="32"/>
      <c r="B15" s="33"/>
      <c r="C15" s="34"/>
      <c r="D15" s="34"/>
      <c r="E15" s="33"/>
      <c r="F15" s="33"/>
      <c r="G15" s="35"/>
    </row>
    <row r="16" spans="1:7" x14ac:dyDescent="0.3">
      <c r="A16" s="36"/>
      <c r="B16" s="37"/>
      <c r="C16" s="38"/>
      <c r="D16" s="38"/>
      <c r="E16" s="37"/>
      <c r="F16" s="37"/>
      <c r="G16" s="31"/>
    </row>
    <row r="17" spans="1:7" x14ac:dyDescent="0.3">
      <c r="A17" s="32"/>
      <c r="B17" s="33"/>
      <c r="C17" s="34"/>
      <c r="D17" s="34"/>
      <c r="E17" s="33"/>
      <c r="F17" s="33"/>
      <c r="G17" s="35"/>
    </row>
    <row r="18" spans="1:7" x14ac:dyDescent="0.3">
      <c r="A18" s="36"/>
      <c r="B18" s="37"/>
      <c r="C18" s="38"/>
      <c r="D18" s="38"/>
      <c r="E18" s="37"/>
      <c r="F18" s="37"/>
      <c r="G18" s="31"/>
    </row>
    <row r="19" spans="1:7" x14ac:dyDescent="0.3">
      <c r="A19" s="32"/>
      <c r="B19" s="33"/>
      <c r="C19" s="34"/>
      <c r="D19" s="34"/>
      <c r="E19" s="33"/>
      <c r="F19" s="33"/>
      <c r="G19" s="35"/>
    </row>
    <row r="20" spans="1:7" x14ac:dyDescent="0.3">
      <c r="A20" s="36"/>
      <c r="B20" s="37"/>
      <c r="C20" s="38"/>
      <c r="D20" s="38"/>
      <c r="E20" s="90" t="str">
        <f>IF(CountriesVisited[[#This Row],[Schengen or not]]="Yes",CountriesVisited[[#This Row],[Date Out]]-CountriesVisited[[#This Row],[Date In]]+1,"")</f>
        <v/>
      </c>
      <c r="F20" s="90" t="str">
        <f>IF(CountriesVisited[[#This Row],[Schengen or not]]="No",CountriesVisited[[#This Row],[Date Out]]-CountriesVisited[[#This Row],[Date In]]+1,"")</f>
        <v/>
      </c>
      <c r="G20" s="31" t="str">
        <f>IF(CountriesVisited[[#This Row],[Date In]]&lt;DepartureDate,IF(CountriesVisited[[#This Row],[Date Out]]&gt;StartDate,IF(AND(CountriesVisited[[#This Row],[Schengen or not]]="Yes",( CountriesVisited[[#This Row],[Date Out]] &lt; DepartureDate)&gt;0, (CountriesVisited[[#This Row],[Date In]] &gt; StartDate)&gt;0), MIN( CountriesVisited[[#This Row],[Date Out]],DepartureDate) - MAX(CountriesVisited[[#This Row],[Date In]],StartDate)+1, ""),""),"")</f>
        <v/>
      </c>
    </row>
    <row r="21" spans="1:7" x14ac:dyDescent="0.3">
      <c r="A21" s="32"/>
      <c r="B21" s="33"/>
      <c r="C21" s="34"/>
      <c r="D21" s="34"/>
      <c r="E21" s="89" t="str">
        <f>IF(CountriesVisited[[#This Row],[Schengen or not]]="Yes",CountriesVisited[[#This Row],[Date Out]]-CountriesVisited[[#This Row],[Date In]]+1,"")</f>
        <v/>
      </c>
      <c r="F21" s="89" t="str">
        <f>IF(CountriesVisited[[#This Row],[Schengen or not]]="No",CountriesVisited[[#This Row],[Date Out]]-CountriesVisited[[#This Row],[Date In]]+1,"")</f>
        <v/>
      </c>
      <c r="G21" s="35" t="str">
        <f>IF(CountriesVisited[[#This Row],[Date In]]&lt;DepartureDate,IF(CountriesVisited[[#This Row],[Date Out]]&gt;StartDate,IF(AND(CountriesVisited[[#This Row],[Schengen or not]]="Yes",( CountriesVisited[[#This Row],[Date Out]] &lt; DepartureDate)&gt;0, (CountriesVisited[[#This Row],[Date In]] &gt; StartDate)&gt;0), MIN( CountriesVisited[[#This Row],[Date Out]],DepartureDate) - MAX(CountriesVisited[[#This Row],[Date In]],StartDate)+1, ""),""),"")</f>
        <v/>
      </c>
    </row>
    <row r="22" spans="1:7" x14ac:dyDescent="0.3">
      <c r="A22" s="36"/>
      <c r="B22" s="37"/>
      <c r="C22" s="38"/>
      <c r="D22" s="38"/>
      <c r="E22" s="90" t="str">
        <f>IF(CountriesVisited[[#This Row],[Schengen or not]]="Yes",CountriesVisited[[#This Row],[Date Out]]-CountriesVisited[[#This Row],[Date In]]+1,"")</f>
        <v/>
      </c>
      <c r="F22" s="90" t="str">
        <f>IF(CountriesVisited[[#This Row],[Schengen or not]]="No",CountriesVisited[[#This Row],[Date Out]]-CountriesVisited[[#This Row],[Date In]]+1,"")</f>
        <v/>
      </c>
      <c r="G22" s="31" t="str">
        <f>IF(CountriesVisited[[#This Row],[Date In]]&lt;DepartureDate,IF(CountriesVisited[[#This Row],[Date Out]]&gt;StartDate,IF(AND(CountriesVisited[[#This Row],[Schengen or not]]="Yes",( CountriesVisited[[#This Row],[Date Out]] &lt; DepartureDate)&gt;0, (CountriesVisited[[#This Row],[Date In]] &gt; StartDate)&gt;0), MIN( CountriesVisited[[#This Row],[Date Out]],DepartureDate) - MAX(CountriesVisited[[#This Row],[Date In]],StartDate)+1, ""),""),"")</f>
        <v/>
      </c>
    </row>
    <row r="23" spans="1:7" x14ac:dyDescent="0.3">
      <c r="A23" s="32"/>
      <c r="B23" s="33"/>
      <c r="C23" s="34"/>
      <c r="D23" s="34"/>
      <c r="E23" s="89" t="str">
        <f>IF(CountriesVisited[[#This Row],[Schengen or not]]="Yes",CountriesVisited[[#This Row],[Date Out]]-CountriesVisited[[#This Row],[Date In]]+1,"")</f>
        <v/>
      </c>
      <c r="F23" s="89" t="str">
        <f>IF(CountriesVisited[[#This Row],[Schengen or not]]="No",CountriesVisited[[#This Row],[Date Out]]-CountriesVisited[[#This Row],[Date In]]+1,"")</f>
        <v/>
      </c>
      <c r="G23" s="35" t="str">
        <f>IF(CountriesVisited[[#This Row],[Date In]]&lt;DepartureDate,IF(CountriesVisited[[#This Row],[Date Out]]&gt;StartDate,IF(AND(CountriesVisited[[#This Row],[Schengen or not]]="Yes",( CountriesVisited[[#This Row],[Date Out]] &lt; DepartureDate)&gt;0, (CountriesVisited[[#This Row],[Date In]] &gt; StartDate)&gt;0), MIN( CountriesVisited[[#This Row],[Date Out]],DepartureDate) - MAX(CountriesVisited[[#This Row],[Date In]],StartDate)+1, ""),""),"")</f>
        <v/>
      </c>
    </row>
    <row r="24" spans="1:7" x14ac:dyDescent="0.3">
      <c r="A24" s="51"/>
      <c r="B24" s="52"/>
      <c r="C24" s="52"/>
      <c r="D24" s="52"/>
      <c r="E24" s="53"/>
      <c r="F24" s="49" t="s">
        <v>91</v>
      </c>
      <c r="G24" s="50">
        <f>SUBTOTAL(109,CountriesVisited[Schengen days in current search range])</f>
        <v>0</v>
      </c>
    </row>
    <row r="25" spans="1:7" x14ac:dyDescent="0.3">
      <c r="A25" s="51"/>
      <c r="B25" s="52"/>
      <c r="C25" s="52"/>
      <c r="D25" s="52"/>
      <c r="E25" s="54" t="s">
        <v>90</v>
      </c>
      <c r="F25" s="54"/>
      <c r="G25" s="55" t="str">
        <f>IF(DaysAllowed &gt; CountriesVisited[[#Totals],[Schengen days in current search range]],"OK","Bzzt")</f>
        <v>OK</v>
      </c>
    </row>
    <row r="26" spans="1:7" x14ac:dyDescent="0.3">
      <c r="A26" s="56"/>
      <c r="B26" s="52"/>
      <c r="C26" s="52"/>
      <c r="D26" s="57" t="s">
        <v>89</v>
      </c>
      <c r="E26" s="58"/>
      <c r="F26" s="58"/>
      <c r="G26" s="59">
        <f>DaysAllowed - CountriesVisited[[#Totals],[Schengen days in current search range]]</f>
        <v>90</v>
      </c>
    </row>
    <row r="27" spans="1:7" x14ac:dyDescent="0.3">
      <c r="A27" s="56"/>
      <c r="B27" s="52"/>
      <c r="C27" s="52"/>
      <c r="D27" s="91"/>
      <c r="E27" s="92"/>
      <c r="F27" s="92"/>
      <c r="G27" s="59"/>
    </row>
    <row r="28" spans="1:7" x14ac:dyDescent="0.3">
      <c r="A28" s="56" t="s">
        <v>101</v>
      </c>
      <c r="B28" s="52"/>
      <c r="C28" s="52"/>
      <c r="D28" s="91"/>
      <c r="E28" s="92"/>
      <c r="F28" s="92"/>
      <c r="G28" s="59"/>
    </row>
    <row r="29" spans="1:7" x14ac:dyDescent="0.3">
      <c r="A29" s="60" t="s">
        <v>108</v>
      </c>
      <c r="B29" s="61">
        <v>44713</v>
      </c>
      <c r="C29" s="62" t="s">
        <v>98</v>
      </c>
      <c r="D29" s="52"/>
      <c r="E29" s="63"/>
      <c r="F29" s="63"/>
      <c r="G29" s="64"/>
    </row>
    <row r="30" spans="1:7" x14ac:dyDescent="0.3">
      <c r="A30" s="60" t="s">
        <v>109</v>
      </c>
      <c r="B30" s="65">
        <v>44925</v>
      </c>
      <c r="C30" s="66" t="s">
        <v>80</v>
      </c>
      <c r="D30" s="52"/>
      <c r="E30" s="63"/>
      <c r="F30" s="63"/>
      <c r="G30" s="64"/>
    </row>
    <row r="31" spans="1:7" x14ac:dyDescent="0.3">
      <c r="A31" s="56"/>
      <c r="B31" s="52"/>
      <c r="C31" s="62"/>
      <c r="D31" s="52"/>
      <c r="E31" s="63"/>
      <c r="F31" s="63"/>
      <c r="G31" s="64"/>
    </row>
    <row r="32" spans="1:7" x14ac:dyDescent="0.3">
      <c r="A32" s="56" t="s">
        <v>87</v>
      </c>
      <c r="B32" s="67">
        <v>90</v>
      </c>
      <c r="C32" s="62" t="s">
        <v>79</v>
      </c>
      <c r="D32" s="52"/>
      <c r="E32" s="53"/>
      <c r="F32" s="53"/>
      <c r="G32" s="64"/>
    </row>
    <row r="33" spans="1:7" x14ac:dyDescent="0.3">
      <c r="A33" s="56" t="s">
        <v>13</v>
      </c>
      <c r="B33" s="68">
        <v>180</v>
      </c>
      <c r="C33" s="62" t="s">
        <v>88</v>
      </c>
      <c r="D33" s="52"/>
      <c r="E33" s="70"/>
      <c r="F33" s="70"/>
      <c r="G33" s="64"/>
    </row>
    <row r="34" spans="1:7" x14ac:dyDescent="0.3">
      <c r="A34" s="51"/>
      <c r="B34" s="52"/>
      <c r="C34" s="52"/>
      <c r="D34" s="52"/>
      <c r="E34" s="70"/>
      <c r="F34" s="70"/>
      <c r="G34" s="64"/>
    </row>
    <row r="35" spans="1:7" x14ac:dyDescent="0.3">
      <c r="A35" s="98" t="s">
        <v>73</v>
      </c>
      <c r="B35" s="99"/>
      <c r="C35" s="99"/>
      <c r="D35" s="99"/>
      <c r="E35" s="99"/>
      <c r="F35" s="99"/>
      <c r="G35" s="100"/>
    </row>
    <row r="36" spans="1:7" ht="32.4" customHeight="1" x14ac:dyDescent="0.3">
      <c r="A36" s="94" t="s">
        <v>107</v>
      </c>
      <c r="B36" s="93"/>
      <c r="C36" s="93"/>
      <c r="D36" s="93"/>
      <c r="E36" s="93"/>
      <c r="F36" s="93"/>
      <c r="G36" s="101"/>
    </row>
    <row r="37" spans="1:7" ht="40.200000000000003" customHeight="1" x14ac:dyDescent="0.3">
      <c r="A37" s="69" t="s">
        <v>110</v>
      </c>
      <c r="B37" s="102"/>
      <c r="C37" s="102"/>
      <c r="D37" s="102"/>
      <c r="E37" s="102"/>
      <c r="F37" s="102"/>
      <c r="G37" s="103"/>
    </row>
    <row r="38" spans="1:7" x14ac:dyDescent="0.3">
      <c r="A38" s="95" t="s">
        <v>102</v>
      </c>
      <c r="B38" s="96" t="s">
        <v>105</v>
      </c>
      <c r="C38" s="97">
        <f>StartDate</f>
        <v>44713</v>
      </c>
      <c r="D38" s="96" t="s">
        <v>104</v>
      </c>
      <c r="E38" s="97">
        <f>SUM(C38+181)</f>
        <v>44894</v>
      </c>
      <c r="F38" s="96" t="s">
        <v>103</v>
      </c>
      <c r="G38" s="97">
        <f>SUM(C38-181)</f>
        <v>44532</v>
      </c>
    </row>
    <row r="52" ht="27.6" customHeight="1" x14ac:dyDescent="0.3"/>
  </sheetData>
  <mergeCells count="4">
    <mergeCell ref="A36:G36"/>
    <mergeCell ref="D26:F26"/>
    <mergeCell ref="E25:F25"/>
    <mergeCell ref="A37:G37"/>
  </mergeCells>
  <conditionalFormatting sqref="G26:G31">
    <cfRule type="cellIs" dxfId="8" priority="1" operator="lessThan">
      <formula>0</formula>
    </cfRule>
    <cfRule type="cellIs" dxfId="7" priority="2" operator="greaterThan">
      <formula>0</formula>
    </cfRule>
  </conditionalFormatting>
  <dataValidations disablePrompts="1" count="1">
    <dataValidation type="list" allowBlank="1" showInputMessage="1" showErrorMessage="1" sqref="B5:B23" xr:uid="{4C4B26F1-AA7D-45FB-8899-7EAB14DE0CCB}">
      <formula1>"Yes,No"</formula1>
    </dataValidation>
  </dataValidations>
  <pageMargins left="0.25" right="0.25" top="0.75" bottom="0.75" header="0.3" footer="0.3"/>
  <pageSetup orientation="portrait" r:id="rId1"/>
  <headerFooter>
    <oddFooter>&amp;C&amp;"Footlight MT Light,Regular"&amp;10Kraken Offshore Ltd is a company registered in England and Wales with company number 11248081</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B0A4A-7E6D-40CD-BB8C-2B2B09E440C4}">
  <dimension ref="A1:K26"/>
  <sheetViews>
    <sheetView view="pageLayout" zoomScaleNormal="100" workbookViewId="0">
      <selection activeCell="B23" sqref="B23"/>
    </sheetView>
  </sheetViews>
  <sheetFormatPr defaultRowHeight="14.4" x14ac:dyDescent="0.3"/>
  <cols>
    <col min="1" max="1" width="4.21875" customWidth="1"/>
    <col min="2" max="2" width="90.21875" customWidth="1"/>
  </cols>
  <sheetData>
    <row r="1" spans="1:4" ht="29.4" customHeight="1" x14ac:dyDescent="0.3">
      <c r="A1" s="87"/>
      <c r="B1" s="88" t="s">
        <v>99</v>
      </c>
    </row>
    <row r="2" spans="1:4" ht="43.2" x14ac:dyDescent="0.3">
      <c r="A2" s="77">
        <v>1</v>
      </c>
      <c r="B2" s="78" t="s">
        <v>83</v>
      </c>
    </row>
    <row r="3" spans="1:4" ht="72" customHeight="1" x14ac:dyDescent="0.3">
      <c r="A3" s="77">
        <v>2</v>
      </c>
      <c r="B3" s="78" t="s">
        <v>82</v>
      </c>
    </row>
    <row r="4" spans="1:4" ht="43.2" x14ac:dyDescent="0.3">
      <c r="A4" s="77"/>
      <c r="B4" s="79" t="s">
        <v>84</v>
      </c>
    </row>
    <row r="5" spans="1:4" ht="28.8" x14ac:dyDescent="0.3">
      <c r="A5" s="77">
        <v>3</v>
      </c>
      <c r="B5" s="79" t="s">
        <v>85</v>
      </c>
      <c r="C5" s="4"/>
      <c r="D5" s="4"/>
    </row>
    <row r="6" spans="1:4" ht="28.8" x14ac:dyDescent="0.3">
      <c r="A6" s="77"/>
      <c r="B6" s="79" t="s">
        <v>86</v>
      </c>
      <c r="C6" s="4"/>
      <c r="D6" s="4"/>
    </row>
    <row r="7" spans="1:4" ht="43.2" x14ac:dyDescent="0.3">
      <c r="A7" s="77">
        <v>4</v>
      </c>
      <c r="B7" s="79" t="s">
        <v>94</v>
      </c>
      <c r="C7" s="4"/>
      <c r="D7" s="4"/>
    </row>
    <row r="8" spans="1:4" ht="28.8" x14ac:dyDescent="0.3">
      <c r="A8" s="77"/>
      <c r="B8" s="79" t="s">
        <v>95</v>
      </c>
      <c r="C8" s="4"/>
      <c r="D8" s="4"/>
    </row>
    <row r="9" spans="1:4" ht="28.8" x14ac:dyDescent="0.3">
      <c r="A9" s="77">
        <v>5</v>
      </c>
      <c r="B9" s="79" t="s">
        <v>92</v>
      </c>
      <c r="C9" s="4"/>
      <c r="D9" s="4"/>
    </row>
    <row r="10" spans="1:4" ht="28.8" x14ac:dyDescent="0.3">
      <c r="A10" s="77">
        <v>6</v>
      </c>
      <c r="B10" s="79" t="s">
        <v>93</v>
      </c>
      <c r="C10" s="4"/>
      <c r="D10" s="4"/>
    </row>
    <row r="11" spans="1:4" x14ac:dyDescent="0.3">
      <c r="A11" s="80"/>
      <c r="B11" s="81"/>
    </row>
    <row r="12" spans="1:4" ht="18" x14ac:dyDescent="0.35">
      <c r="A12" s="80"/>
      <c r="B12" s="82" t="s">
        <v>64</v>
      </c>
    </row>
    <row r="13" spans="1:4" x14ac:dyDescent="0.3">
      <c r="A13" s="80"/>
      <c r="B13" s="83" t="s">
        <v>65</v>
      </c>
    </row>
    <row r="14" spans="1:4" x14ac:dyDescent="0.3">
      <c r="A14" s="80"/>
      <c r="B14" s="83" t="s">
        <v>70</v>
      </c>
    </row>
    <row r="15" spans="1:4" x14ac:dyDescent="0.3">
      <c r="A15" s="80"/>
      <c r="B15" s="83" t="s">
        <v>78</v>
      </c>
    </row>
    <row r="16" spans="1:4" x14ac:dyDescent="0.3">
      <c r="A16" s="80"/>
      <c r="B16" s="83" t="s">
        <v>14</v>
      </c>
    </row>
    <row r="17" spans="1:11" x14ac:dyDescent="0.3">
      <c r="A17" s="80"/>
      <c r="B17" s="83" t="s">
        <v>81</v>
      </c>
    </row>
    <row r="18" spans="1:11" x14ac:dyDescent="0.3">
      <c r="A18" s="80"/>
      <c r="B18" s="81"/>
    </row>
    <row r="19" spans="1:11" ht="18" x14ac:dyDescent="0.35">
      <c r="A19" s="80"/>
      <c r="B19" s="82" t="s">
        <v>66</v>
      </c>
    </row>
    <row r="20" spans="1:11" ht="71.400000000000006" customHeight="1" x14ac:dyDescent="0.3">
      <c r="A20" s="80"/>
      <c r="B20" s="79" t="s">
        <v>106</v>
      </c>
    </row>
    <row r="21" spans="1:11" x14ac:dyDescent="0.3">
      <c r="A21" s="84"/>
      <c r="B21" s="85"/>
    </row>
    <row r="22" spans="1:11" ht="18" x14ac:dyDescent="0.35">
      <c r="A22" s="80"/>
      <c r="B22" s="82" t="s">
        <v>15</v>
      </c>
    </row>
    <row r="23" spans="1:11" ht="28.8" x14ac:dyDescent="0.3">
      <c r="A23" s="80"/>
      <c r="B23" s="79" t="s">
        <v>96</v>
      </c>
      <c r="C23" s="39"/>
      <c r="D23" s="39"/>
      <c r="E23" s="39"/>
      <c r="F23" s="39"/>
      <c r="G23" s="39"/>
      <c r="H23" s="39"/>
      <c r="I23" s="39"/>
      <c r="J23" s="39"/>
      <c r="K23" s="39"/>
    </row>
    <row r="24" spans="1:11" x14ac:dyDescent="0.3">
      <c r="A24" s="84"/>
      <c r="B24" s="85"/>
    </row>
    <row r="25" spans="1:11" x14ac:dyDescent="0.3">
      <c r="A25" s="84"/>
      <c r="B25" s="85"/>
    </row>
    <row r="26" spans="1:11" x14ac:dyDescent="0.3">
      <c r="A26" s="86"/>
      <c r="B26" s="26"/>
    </row>
  </sheetData>
  <hyperlinks>
    <hyperlink ref="B13" r:id="rId1" display="https://eur-lex.europa.eu/legal-content/EN/TXT/HTML/?uri=LEGISSUM:4326388" xr:uid="{AFC14E84-6C95-4CEB-91EE-5827BE3CF3C9}"/>
    <hyperlink ref="B14" r:id="rId2" display="https://www.schengenvisainfo.com/visa-calculator/" xr:uid="{309AA19D-0ED9-4528-B9C7-B9C27FBD9D0E}"/>
    <hyperlink ref="B15" r:id="rId3" display="https://en.wikipedia.org/wiki/Schengen_Area" xr:uid="{EBFE6A68-C839-4BE6-90C8-9919FBA03AAA}"/>
    <hyperlink ref="B16" r:id="rId4" xr:uid="{F33356F6-8CFE-4B37-887A-0D6F2BEBAB91}"/>
    <hyperlink ref="B17" r:id="rId5" display="https://www.calculator.net/day-counter.html" xr:uid="{741514A2-3061-4DF7-9120-D1EE16BC2FB3}"/>
  </hyperlinks>
  <pageMargins left="0.25" right="0.25" top="0.75" bottom="0.75" header="0.3" footer="0.3"/>
  <pageSetup paperSize="9" orientation="portrait"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F2190-7B12-445A-8F36-DEFDB6A7B4F3}">
  <dimension ref="A1:J47"/>
  <sheetViews>
    <sheetView view="pageLayout" topLeftCell="A19" zoomScaleNormal="100" workbookViewId="0">
      <selection activeCell="B46" sqref="B46"/>
    </sheetView>
  </sheetViews>
  <sheetFormatPr defaultColWidth="8.88671875" defaultRowHeight="14.4" x14ac:dyDescent="0.3"/>
  <cols>
    <col min="1" max="1" width="17.21875" customWidth="1"/>
    <col min="2" max="2" width="17.6640625" customWidth="1"/>
    <col min="3" max="3" width="63.5546875" customWidth="1"/>
  </cols>
  <sheetData>
    <row r="1" spans="1:3" ht="35.4" customHeight="1" x14ac:dyDescent="0.3">
      <c r="A1" s="71" t="s">
        <v>100</v>
      </c>
      <c r="B1" s="72"/>
      <c r="C1" s="73"/>
    </row>
    <row r="2" spans="1:3" x14ac:dyDescent="0.3">
      <c r="A2" s="74" t="s">
        <v>16</v>
      </c>
      <c r="B2" s="75" t="s">
        <v>17</v>
      </c>
      <c r="C2" s="76" t="s">
        <v>18</v>
      </c>
    </row>
    <row r="3" spans="1:3" x14ac:dyDescent="0.3">
      <c r="A3" s="7" t="s">
        <v>19</v>
      </c>
      <c r="B3" s="8" t="s">
        <v>8</v>
      </c>
      <c r="C3" s="9"/>
    </row>
    <row r="4" spans="1:3" x14ac:dyDescent="0.3">
      <c r="A4" s="10" t="s">
        <v>20</v>
      </c>
      <c r="B4" s="11" t="s">
        <v>8</v>
      </c>
      <c r="C4" s="12"/>
    </row>
    <row r="5" spans="1:3" x14ac:dyDescent="0.3">
      <c r="A5" s="7" t="s">
        <v>21</v>
      </c>
      <c r="B5" s="8" t="s">
        <v>8</v>
      </c>
      <c r="C5" s="9"/>
    </row>
    <row r="6" spans="1:3" ht="17.399999999999999" x14ac:dyDescent="0.35">
      <c r="A6" s="10" t="s">
        <v>22</v>
      </c>
      <c r="B6" s="11" t="s">
        <v>8</v>
      </c>
      <c r="C6" s="13"/>
    </row>
    <row r="7" spans="1:3" x14ac:dyDescent="0.3">
      <c r="A7" s="7" t="s">
        <v>23</v>
      </c>
      <c r="B7" s="8" t="s">
        <v>8</v>
      </c>
      <c r="C7" s="9"/>
    </row>
    <row r="8" spans="1:3" x14ac:dyDescent="0.3">
      <c r="A8" s="10" t="s">
        <v>24</v>
      </c>
      <c r="B8" s="11" t="s">
        <v>8</v>
      </c>
      <c r="C8" s="12"/>
    </row>
    <row r="9" spans="1:3" x14ac:dyDescent="0.3">
      <c r="A9" s="7" t="s">
        <v>25</v>
      </c>
      <c r="B9" s="8" t="s">
        <v>8</v>
      </c>
      <c r="C9" s="9"/>
    </row>
    <row r="10" spans="1:3" x14ac:dyDescent="0.3">
      <c r="A10" s="10" t="s">
        <v>11</v>
      </c>
      <c r="B10" s="11" t="s">
        <v>8</v>
      </c>
      <c r="C10" s="12"/>
    </row>
    <row r="11" spans="1:3" x14ac:dyDescent="0.3">
      <c r="A11" s="7" t="s">
        <v>26</v>
      </c>
      <c r="B11" s="8" t="s">
        <v>8</v>
      </c>
      <c r="C11" s="9"/>
    </row>
    <row r="12" spans="1:3" x14ac:dyDescent="0.3">
      <c r="A12" s="10" t="s">
        <v>27</v>
      </c>
      <c r="B12" s="11" t="s">
        <v>8</v>
      </c>
      <c r="C12" s="12"/>
    </row>
    <row r="13" spans="1:3" x14ac:dyDescent="0.3">
      <c r="A13" s="7" t="s">
        <v>28</v>
      </c>
      <c r="B13" s="8" t="s">
        <v>8</v>
      </c>
      <c r="C13" s="9" t="s">
        <v>29</v>
      </c>
    </row>
    <row r="14" spans="1:3" x14ac:dyDescent="0.3">
      <c r="A14" s="10" t="s">
        <v>12</v>
      </c>
      <c r="B14" s="11" t="s">
        <v>8</v>
      </c>
      <c r="C14" s="12"/>
    </row>
    <row r="15" spans="1:3" x14ac:dyDescent="0.3">
      <c r="A15" s="7" t="s">
        <v>30</v>
      </c>
      <c r="B15" s="8" t="s">
        <v>8</v>
      </c>
      <c r="C15" s="9"/>
    </row>
    <row r="16" spans="1:3" x14ac:dyDescent="0.3">
      <c r="A16" s="10" t="s">
        <v>31</v>
      </c>
      <c r="B16" s="11" t="s">
        <v>8</v>
      </c>
      <c r="C16" s="12"/>
    </row>
    <row r="17" spans="1:10" x14ac:dyDescent="0.3">
      <c r="A17" s="7" t="s">
        <v>32</v>
      </c>
      <c r="B17" s="8" t="s">
        <v>8</v>
      </c>
      <c r="C17" s="9"/>
    </row>
    <row r="18" spans="1:10" x14ac:dyDescent="0.3">
      <c r="A18" s="10" t="s">
        <v>33</v>
      </c>
      <c r="B18" s="11" t="s">
        <v>8</v>
      </c>
      <c r="C18" s="12"/>
    </row>
    <row r="19" spans="1:10" x14ac:dyDescent="0.3">
      <c r="A19" s="7" t="s">
        <v>34</v>
      </c>
      <c r="B19" s="8" t="s">
        <v>8</v>
      </c>
      <c r="C19" s="9"/>
    </row>
    <row r="20" spans="1:10" x14ac:dyDescent="0.3">
      <c r="A20" s="10" t="s">
        <v>35</v>
      </c>
      <c r="B20" s="11" t="s">
        <v>8</v>
      </c>
      <c r="C20" s="12"/>
    </row>
    <row r="21" spans="1:10" x14ac:dyDescent="0.3">
      <c r="A21" s="7" t="s">
        <v>36</v>
      </c>
      <c r="B21" s="8" t="s">
        <v>8</v>
      </c>
      <c r="C21" s="9" t="s">
        <v>29</v>
      </c>
    </row>
    <row r="22" spans="1:10" x14ac:dyDescent="0.3">
      <c r="A22" s="10" t="s">
        <v>37</v>
      </c>
      <c r="B22" s="11" t="s">
        <v>8</v>
      </c>
      <c r="C22" s="12"/>
    </row>
    <row r="23" spans="1:10" x14ac:dyDescent="0.3">
      <c r="A23" s="7" t="s">
        <v>38</v>
      </c>
      <c r="B23" s="8" t="s">
        <v>8</v>
      </c>
      <c r="C23" s="9"/>
    </row>
    <row r="24" spans="1:10" x14ac:dyDescent="0.3">
      <c r="A24" s="10" t="s">
        <v>39</v>
      </c>
      <c r="B24" s="11" t="s">
        <v>8</v>
      </c>
      <c r="C24" s="12"/>
    </row>
    <row r="25" spans="1:10" x14ac:dyDescent="0.3">
      <c r="A25" s="7" t="s">
        <v>40</v>
      </c>
      <c r="B25" s="8" t="s">
        <v>8</v>
      </c>
      <c r="C25" s="9"/>
    </row>
    <row r="26" spans="1:10" x14ac:dyDescent="0.3">
      <c r="A26" s="10" t="s">
        <v>41</v>
      </c>
      <c r="B26" s="11" t="s">
        <v>8</v>
      </c>
      <c r="C26" s="12"/>
    </row>
    <row r="27" spans="1:10" x14ac:dyDescent="0.3">
      <c r="A27" s="7" t="s">
        <v>42</v>
      </c>
      <c r="B27" s="8" t="s">
        <v>8</v>
      </c>
      <c r="C27" s="9"/>
    </row>
    <row r="28" spans="1:10" x14ac:dyDescent="0.3">
      <c r="A28" s="10" t="s">
        <v>43</v>
      </c>
      <c r="B28" s="11" t="s">
        <v>8</v>
      </c>
      <c r="C28" s="12" t="s">
        <v>29</v>
      </c>
    </row>
    <row r="29" spans="1:10" x14ac:dyDescent="0.3">
      <c r="A29" s="7" t="s">
        <v>9</v>
      </c>
      <c r="B29" s="8" t="s">
        <v>10</v>
      </c>
      <c r="C29" s="9" t="s">
        <v>63</v>
      </c>
    </row>
    <row r="30" spans="1:10" x14ac:dyDescent="0.3">
      <c r="A30" s="10" t="s">
        <v>7</v>
      </c>
      <c r="B30" s="11" t="s">
        <v>10</v>
      </c>
      <c r="C30" s="12" t="s">
        <v>44</v>
      </c>
    </row>
    <row r="31" spans="1:10" x14ac:dyDescent="0.3">
      <c r="A31" s="7" t="s">
        <v>45</v>
      </c>
      <c r="B31" s="8" t="s">
        <v>10</v>
      </c>
      <c r="C31" s="9" t="s">
        <v>46</v>
      </c>
      <c r="J31" s="5"/>
    </row>
    <row r="32" spans="1:10" x14ac:dyDescent="0.3">
      <c r="A32" s="10" t="s">
        <v>47</v>
      </c>
      <c r="B32" s="11" t="s">
        <v>10</v>
      </c>
      <c r="C32" s="12" t="s">
        <v>46</v>
      </c>
    </row>
    <row r="33" spans="1:3" x14ac:dyDescent="0.3">
      <c r="A33" s="7" t="s">
        <v>48</v>
      </c>
      <c r="B33" s="8" t="s">
        <v>10</v>
      </c>
      <c r="C33" s="9" t="s">
        <v>46</v>
      </c>
    </row>
    <row r="34" spans="1:3" x14ac:dyDescent="0.3">
      <c r="A34" s="10" t="s">
        <v>49</v>
      </c>
      <c r="B34" s="11" t="s">
        <v>10</v>
      </c>
      <c r="C34" s="12" t="s">
        <v>46</v>
      </c>
    </row>
    <row r="35" spans="1:3" x14ac:dyDescent="0.3">
      <c r="A35" s="7" t="s">
        <v>50</v>
      </c>
      <c r="B35" s="8" t="s">
        <v>8</v>
      </c>
      <c r="C35" s="9" t="s">
        <v>51</v>
      </c>
    </row>
    <row r="36" spans="1:3" x14ac:dyDescent="0.3">
      <c r="A36" s="10" t="s">
        <v>52</v>
      </c>
      <c r="B36" s="11" t="s">
        <v>8</v>
      </c>
      <c r="C36" s="12" t="s">
        <v>51</v>
      </c>
    </row>
    <row r="37" spans="1:3" x14ac:dyDescent="0.3">
      <c r="A37" s="7" t="s">
        <v>53</v>
      </c>
      <c r="B37" s="8" t="s">
        <v>8</v>
      </c>
      <c r="C37" s="9" t="s">
        <v>51</v>
      </c>
    </row>
    <row r="38" spans="1:3" x14ac:dyDescent="0.3">
      <c r="A38" s="10" t="s">
        <v>74</v>
      </c>
      <c r="B38" s="11" t="s">
        <v>75</v>
      </c>
      <c r="C38" s="12"/>
    </row>
    <row r="39" spans="1:3" x14ac:dyDescent="0.3">
      <c r="A39" s="7"/>
      <c r="B39" s="8"/>
      <c r="C39" s="9"/>
    </row>
    <row r="40" spans="1:3" x14ac:dyDescent="0.3">
      <c r="A40" s="10"/>
      <c r="B40" s="11"/>
      <c r="C40" s="12"/>
    </row>
    <row r="41" spans="1:3" x14ac:dyDescent="0.3">
      <c r="A41" s="7"/>
      <c r="B41" s="8"/>
      <c r="C41" s="9"/>
    </row>
    <row r="42" spans="1:3" x14ac:dyDescent="0.3">
      <c r="A42" s="10"/>
      <c r="B42" s="11"/>
      <c r="C42" s="12"/>
    </row>
    <row r="43" spans="1:3" x14ac:dyDescent="0.3">
      <c r="A43" s="15" t="s">
        <v>66</v>
      </c>
      <c r="B43" s="40"/>
      <c r="C43" s="41"/>
    </row>
    <row r="44" spans="1:3" x14ac:dyDescent="0.3">
      <c r="A44" s="14" t="s">
        <v>67</v>
      </c>
      <c r="B44" s="42"/>
      <c r="C44" s="43"/>
    </row>
    <row r="45" spans="1:3" x14ac:dyDescent="0.3">
      <c r="A45" s="44" t="s">
        <v>68</v>
      </c>
      <c r="B45" s="45"/>
      <c r="C45" s="43"/>
    </row>
    <row r="46" spans="1:3" x14ac:dyDescent="0.3">
      <c r="A46" s="46" t="s">
        <v>69</v>
      </c>
      <c r="B46" s="47"/>
      <c r="C46" s="48"/>
    </row>
    <row r="47" spans="1:3" x14ac:dyDescent="0.3">
      <c r="A47" s="6"/>
      <c r="B47" s="6"/>
      <c r="C47" s="6"/>
    </row>
  </sheetData>
  <mergeCells count="1">
    <mergeCell ref="A1:C1"/>
  </mergeCells>
  <pageMargins left="0.25" right="0.25"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9F1C8-9AA0-45DF-B1FF-2DB287BC6897}">
  <dimension ref="A1:C5"/>
  <sheetViews>
    <sheetView view="pageLayout" zoomScale="102" zoomScaleNormal="100" zoomScalePageLayoutView="102" workbookViewId="0">
      <selection activeCell="B12" sqref="B12"/>
    </sheetView>
  </sheetViews>
  <sheetFormatPr defaultColWidth="8.88671875" defaultRowHeight="14.4" x14ac:dyDescent="0.3"/>
  <cols>
    <col min="1" max="1" width="19.6640625" customWidth="1"/>
    <col min="2" max="2" width="13.5546875" customWidth="1"/>
    <col min="3" max="3" width="29.33203125" customWidth="1"/>
  </cols>
  <sheetData>
    <row r="1" spans="1:3" ht="18" x14ac:dyDescent="0.35">
      <c r="A1" s="2" t="s">
        <v>62</v>
      </c>
    </row>
    <row r="2" spans="1:3" x14ac:dyDescent="0.3">
      <c r="A2" t="s">
        <v>54</v>
      </c>
      <c r="B2">
        <f>'Schengen visa calc'!$B$32</f>
        <v>90</v>
      </c>
      <c r="C2" t="s">
        <v>55</v>
      </c>
    </row>
    <row r="3" spans="1:3" x14ac:dyDescent="0.3">
      <c r="A3" t="s">
        <v>56</v>
      </c>
      <c r="B3">
        <f>'Schengen visa calc'!$B$33</f>
        <v>180</v>
      </c>
      <c r="C3" t="s">
        <v>57</v>
      </c>
    </row>
    <row r="4" spans="1:3" x14ac:dyDescent="0.3">
      <c r="A4" t="s">
        <v>58</v>
      </c>
      <c r="B4" s="3">
        <f>'Schengen visa calc'!$B$30</f>
        <v>44925</v>
      </c>
      <c r="C4" t="s">
        <v>59</v>
      </c>
    </row>
    <row r="5" spans="1:3" x14ac:dyDescent="0.3">
      <c r="A5" t="s">
        <v>60</v>
      </c>
      <c r="B5" s="3">
        <f>'Schengen visa calc'!$B$29</f>
        <v>44713</v>
      </c>
      <c r="C5" t="s">
        <v>61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Schengen visa calc</vt:lpstr>
      <vt:lpstr>Instructions</vt:lpstr>
      <vt:lpstr>Schengen countries</vt:lpstr>
      <vt:lpstr>Do not alter</vt:lpstr>
      <vt:lpstr>DaysAllowed</vt:lpstr>
      <vt:lpstr>DaysTotal</vt:lpstr>
      <vt:lpstr>DepartureDate</vt:lpstr>
      <vt:lpstr>StartDate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Peter Deegan</dc:creator>
  <cp:keywords/>
  <dc:description/>
  <cp:lastModifiedBy>Lee Wilkes</cp:lastModifiedBy>
  <cp:revision/>
  <dcterms:created xsi:type="dcterms:W3CDTF">2018-05-24T09:40:59Z</dcterms:created>
  <dcterms:modified xsi:type="dcterms:W3CDTF">2022-11-13T07:44:23Z</dcterms:modified>
  <cp:category/>
  <cp:contentStatus/>
</cp:coreProperties>
</file>